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720" windowHeight="5520" activeTab="2"/>
  </bookViews>
  <sheets>
    <sheet name="Consolidated Income Statement" sheetId="1" r:id="rId1"/>
    <sheet name="Consolidated Bal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<sst xmlns="http://schemas.openxmlformats.org/spreadsheetml/2006/main" count="321" uniqueCount="246">
  <si>
    <t>KUALA LUMPUR STOCK EXCHANGE</t>
  </si>
  <si>
    <t>9th Floor Exchange Square</t>
  </si>
  <si>
    <t>Bukit Kewangan</t>
  </si>
  <si>
    <t>50200 Kuala Lumpur</t>
  </si>
  <si>
    <t>Dear Sirs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</si>
  <si>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</si>
  <si>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</si>
  <si>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</si>
  <si>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</si>
  <si>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</si>
  <si>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</si>
  <si>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</si>
  <si>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QUARTER</t>
  </si>
  <si>
    <t>TO-DATE</t>
  </si>
  <si>
    <t>PERIOD</t>
  </si>
  <si>
    <t>31 OCT 2000</t>
  </si>
  <si>
    <t>31 OCT 1999</t>
  </si>
  <si>
    <t>%</t>
  </si>
  <si>
    <t>RM'000</t>
  </si>
  <si>
    <t>+/-</t>
  </si>
  <si>
    <t>1.</t>
  </si>
  <si>
    <t>(a)</t>
  </si>
  <si>
    <t>Turnover</t>
  </si>
  <si>
    <t>(b)</t>
  </si>
  <si>
    <t>Investment Income</t>
  </si>
  <si>
    <t>(c)</t>
  </si>
  <si>
    <t xml:space="preserve">Other income including </t>
  </si>
  <si>
    <t>interest income</t>
  </si>
  <si>
    <t>2.</t>
  </si>
  <si>
    <t>Operating profit/(loss) before interest</t>
  </si>
  <si>
    <t>on borrowings, depreciation and</t>
  </si>
  <si>
    <t>amortisation, exceptional items,</t>
  </si>
  <si>
    <t>income tax, minority interests and</t>
  </si>
  <si>
    <t>extraordinary items</t>
  </si>
  <si>
    <t>Interest on borrowings</t>
  </si>
  <si>
    <t>(c )</t>
  </si>
  <si>
    <t>Depreciation and amortisation</t>
  </si>
  <si>
    <t>(d)</t>
  </si>
  <si>
    <t>Exceptional items</t>
  </si>
  <si>
    <t>(e)</t>
  </si>
  <si>
    <t>Operating profit/(loss) after interest</t>
  </si>
  <si>
    <t xml:space="preserve">on borrowings, depreciation and </t>
  </si>
  <si>
    <t>amortisation, exceptional items but</t>
  </si>
  <si>
    <t>before income tax, minority</t>
  </si>
  <si>
    <t>interests and extraordinary items</t>
  </si>
  <si>
    <t>+&gt;100</t>
  </si>
  <si>
    <t>(f)</t>
  </si>
  <si>
    <t xml:space="preserve">Share in the results of </t>
  </si>
  <si>
    <t>associated companies</t>
  </si>
  <si>
    <t>(g)</t>
  </si>
  <si>
    <t>Profit/(loss) before taxation, minority</t>
  </si>
  <si>
    <t>(h)</t>
  </si>
  <si>
    <t>Taxation</t>
  </si>
  <si>
    <t xml:space="preserve">(i) </t>
  </si>
  <si>
    <t>(i) Profit/(loss) after taxation</t>
  </si>
  <si>
    <t xml:space="preserve">before deducting minority interests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</si>
  <si>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</si>
  <si>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</si>
  <si>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</si>
  <si>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</si>
  <si>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</si>
  <si>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</si>
  <si>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(iii) Extraordinary items attributable to</t>
  </si>
  <si>
    <t>members of the company</t>
  </si>
  <si>
    <t>(l)</t>
  </si>
  <si>
    <t>Profit/(loss) after taxation and</t>
  </si>
  <si>
    <t>extraordinary items attributable to</t>
  </si>
  <si>
    <t>DiGi.Com Berhad</t>
  </si>
  <si>
    <t>(Formerly known as DiGi Swisscom Berhad)</t>
  </si>
  <si>
    <t>CONSOLIDATED INCOME STATEMENT - cont'd</t>
  </si>
  <si>
    <t>3.</t>
  </si>
  <si>
    <t>Earnings per share based on</t>
  </si>
  <si>
    <t>2 (j) above after deducting</t>
  </si>
  <si>
    <t>any provision for preference</t>
  </si>
  <si>
    <t>dividends, if any:-</t>
  </si>
  <si>
    <t>(i) Basic (based on adjusted</t>
  </si>
  <si>
    <t>weighted average number of</t>
  </si>
  <si>
    <t>ordinary shares (sen))**</t>
  </si>
  <si>
    <t xml:space="preserve">(ii) Fully diluted </t>
  </si>
  <si>
    <t>NA</t>
  </si>
  <si>
    <t>Note :</t>
  </si>
  <si>
    <t>NA denotes "Not Applicable"</t>
  </si>
  <si>
    <t>** The weighted average number of</t>
  </si>
  <si>
    <t>ordinary shares in issue during the</t>
  </si>
  <si>
    <t xml:space="preserve">preceding year corresponding  periods </t>
  </si>
  <si>
    <t xml:space="preserve">have been adjusted for the </t>
  </si>
  <si>
    <t>Rights Issue of 250 million new</t>
  </si>
  <si>
    <t>ordinary shares of RM1.00 each at an</t>
  </si>
  <si>
    <t>issue price of RM1.25 per share on the</t>
  </si>
  <si>
    <t>basis of one(1) new ordinary share for</t>
  </si>
  <si>
    <t>every two(2) existing shares held (in</t>
  </si>
  <si>
    <t xml:space="preserve">nearest thousands) which was </t>
  </si>
  <si>
    <t>completed on 29 February 2000.</t>
  </si>
  <si>
    <t>CONSOLIDATED BALANCE SHEET</t>
  </si>
  <si>
    <t>AS AT END OF</t>
  </si>
  <si>
    <t>AS AT PRECEDING</t>
  </si>
  <si>
    <t>CURRENT</t>
  </si>
  <si>
    <t>FINANCIAL</t>
  </si>
  <si>
    <t>YEAR END</t>
  </si>
  <si>
    <t>30 APRIL 2000</t>
  </si>
  <si>
    <t>Fixed Assets</t>
  </si>
  <si>
    <t>Investment in Associated Companies</t>
  </si>
  <si>
    <t>Long Term Investments</t>
  </si>
  <si>
    <t>4.</t>
  </si>
  <si>
    <t>Intangible Assets (Deferred Expenditure)</t>
  </si>
  <si>
    <t>5.</t>
  </si>
  <si>
    <t>Current Assets</t>
  </si>
  <si>
    <t>Stocks</t>
  </si>
  <si>
    <t>Trade Debtors</t>
  </si>
  <si>
    <t>Short Term Investments</t>
  </si>
  <si>
    <t>Cash and cash equivalents</t>
  </si>
  <si>
    <t>Other debtors, deposits and prepayments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</si>
  <si>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</si>
  <si>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</si>
  <si>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</si>
  <si>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</si>
  <si>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</si>
  <si>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</si>
  <si>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</si>
  <si>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7.</t>
  </si>
  <si>
    <t>Net Current Liabilities</t>
  </si>
  <si>
    <t>8.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</si>
  <si>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</si>
  <si>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</si>
  <si>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</si>
  <si>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</si>
  <si>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</si>
  <si>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</si>
  <si>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</si>
  <si>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Profit/ (Accumulated Loss)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</si>
  <si>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</si>
  <si>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</si>
  <si>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</si>
  <si>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</si>
  <si>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</si>
  <si>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</si>
  <si>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</si>
  <si>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</si>
  <si>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 xml:space="preserve">NOTES </t>
  </si>
  <si>
    <t>Accounting Policies</t>
  </si>
  <si>
    <t>The quarterly financial statements have been prepared using the same accounting policies and methods</t>
  </si>
  <si>
    <t xml:space="preserve">of computation as compared with the most recent financial statement for the year ended 30 April 2000. </t>
  </si>
  <si>
    <t>Exceptional Items</t>
  </si>
  <si>
    <t xml:space="preserve"> </t>
  </si>
  <si>
    <t>Extraordinary Items</t>
  </si>
  <si>
    <t>There was no extraordinary item in the quarterly financial statement under review.</t>
  </si>
  <si>
    <t>There was no taxation charge for the period under review and did not include any deferred taxation or</t>
  </si>
  <si>
    <t>adjustment for under/ over provisions in respect of prior years.</t>
  </si>
  <si>
    <t>Pre-acquisition Profits</t>
  </si>
  <si>
    <t>There was no pre-acquisition profit for the second quarter ended 31 October 2000.</t>
  </si>
  <si>
    <t>Profits on Sale of Investments and/or Properties</t>
  </si>
  <si>
    <t>There were no profits on sale of investments and properties included in the results for the second quarter</t>
  </si>
  <si>
    <t>ended 31 October 2000.</t>
  </si>
  <si>
    <t>Quoted Securities</t>
  </si>
  <si>
    <t>There was no purchase and disposal of quoted securities for the second quarter ended 31 October 2000.</t>
  </si>
  <si>
    <t>There was no investment in quoted shares as at 31 October 2000.</t>
  </si>
  <si>
    <t>Changes in the Composition of the Company</t>
  </si>
  <si>
    <t>Status of Corporate Proposals</t>
  </si>
  <si>
    <t>Not applicable.</t>
  </si>
  <si>
    <t>Seasonality or Cyclicality of Operations</t>
  </si>
  <si>
    <t>The operations of the Group were not significantly affected by seasonality and cyclicality factors.</t>
  </si>
  <si>
    <t>Issuance and Repayment of Debt &amp; Equity Securities</t>
  </si>
  <si>
    <t>There were no issuance and repayment of debt and equity securities, share buy-backs, share cancellations,</t>
  </si>
  <si>
    <t>shares held as treasury shares and resale of treasury shares for the second quarter ended 31 October 2000.</t>
  </si>
  <si>
    <t>NOTES – Cont’d</t>
  </si>
  <si>
    <t>Group Borrowings</t>
  </si>
  <si>
    <t>Details of Group Borrowings are as follows:-</t>
  </si>
  <si>
    <t>Borrowings</t>
  </si>
  <si>
    <t>Secured</t>
  </si>
  <si>
    <t xml:space="preserve"> - Short term : Denominated in Ringgit Malaysia</t>
  </si>
  <si>
    <t xml:space="preserve"> - Long term  : Denominated in Ringgit Malaysia</t>
  </si>
  <si>
    <t>Unsecured</t>
  </si>
  <si>
    <t>Total</t>
  </si>
  <si>
    <t>13.</t>
  </si>
  <si>
    <t>Contingent Liabilities</t>
  </si>
  <si>
    <t xml:space="preserve">subsidiary company to a financial institution for housing loans granted to its employees. </t>
  </si>
  <si>
    <t>14.</t>
  </si>
  <si>
    <t>Financial Instruments with Off Balance Sheet Risk</t>
  </si>
  <si>
    <t>There were no financial instruments with off balance sheet risk entered into by the Group as at the date</t>
  </si>
  <si>
    <t>of this report.</t>
  </si>
  <si>
    <t>15.</t>
  </si>
  <si>
    <t>Material Litigation</t>
  </si>
  <si>
    <t>There was no pending material litigation for the Group as at the date of this report.</t>
  </si>
  <si>
    <t>16.</t>
  </si>
  <si>
    <t>Segmental Reporting</t>
  </si>
  <si>
    <t>The financial information by activity and geographical segment is not presented as the Group’s activities</t>
  </si>
  <si>
    <t>are principally in the provision of telecommunications services and are conducted in Malaysia.</t>
  </si>
  <si>
    <t>17.</t>
  </si>
  <si>
    <t>Explanatory Comments on Any Material Change in the Profit Before Taxation for the Quarter</t>
  </si>
  <si>
    <t>Reported on as Compared with the Preceding Quarter</t>
  </si>
  <si>
    <t>18.</t>
  </si>
  <si>
    <t>Review of the Performance of the Company and its Principal Subsidiaries</t>
  </si>
  <si>
    <t>19.</t>
  </si>
  <si>
    <t>Current Year Prospects</t>
  </si>
  <si>
    <t>20.</t>
  </si>
  <si>
    <t>Explanatory Notes for Variance of Actual Profit from Forecast Profit</t>
  </si>
  <si>
    <t>21.</t>
  </si>
  <si>
    <t>Dividends</t>
  </si>
  <si>
    <t>No interim dividend has been recommended for the financial quarter ended 31 October 2000.</t>
  </si>
  <si>
    <t>By Order of the Board</t>
  </si>
  <si>
    <t>DiGi.COM BERHAD</t>
  </si>
  <si>
    <t>SU SWEE HONG</t>
  </si>
  <si>
    <t>Company Secretary</t>
  </si>
  <si>
    <t>cc. Securities Commission</t>
  </si>
  <si>
    <t>+ 558</t>
  </si>
  <si>
    <t>+ 36</t>
  </si>
  <si>
    <t>+ 33</t>
  </si>
  <si>
    <t xml:space="preserve"> + 136</t>
  </si>
  <si>
    <t>+ 38</t>
  </si>
  <si>
    <t xml:space="preserve"> + 94</t>
  </si>
  <si>
    <t>+ 41</t>
  </si>
  <si>
    <t>UNAUDITED CONSOLIDATED RESULTS FOR THE SECOND QUARTER AND THE HALF YEAR  ENDED 31 OCTOBER 2000</t>
  </si>
  <si>
    <t>The Directors of DiGi.Com Berhad are pleased to announce the unaudited consolidated results for the second quarter and the half</t>
  </si>
  <si>
    <t>year ended 31 October 2000.</t>
  </si>
  <si>
    <t>Unaudited Consolidated Results For The Second Quarter And The Half Year Ended 31 October 2000</t>
  </si>
  <si>
    <t>+ 473</t>
  </si>
  <si>
    <t>There were no changes in the composition of the Company for the second quarter ended 31 October 2000</t>
  </si>
  <si>
    <t>including business combination, acquisition or disposal of subsidiaries and long term investments,</t>
  </si>
  <si>
    <t>restructuring and discontinuing operations.</t>
  </si>
  <si>
    <t>The Group achieved higher profit before taxation of RM47.0 million for the quarter under review as compared</t>
  </si>
  <si>
    <t>Barring unforeseen circumstances, the Directors expect the Group will achieve satisfactory performance for</t>
  </si>
  <si>
    <t>+ 80</t>
  </si>
  <si>
    <t>- 8</t>
  </si>
  <si>
    <t>- 9</t>
  </si>
  <si>
    <t>+ 128</t>
  </si>
  <si>
    <t>with RM34.0 million in the preceding quarter. The 38% increase in profit before taxation was achieved on the</t>
  </si>
  <si>
    <t>The profit after taxation of the Group for the half year ended 31 October 2000 has increased substantially to</t>
  </si>
  <si>
    <t>RM80.9 million as compared with the loss after taxation of RM12.5 million recorded in the preceding year</t>
  </si>
  <si>
    <t>corresponding period while the earnings per share increased to 10.8 sen from the loss of 1.9 sen. This was</t>
  </si>
  <si>
    <t>The Group will continue to grow its customer base with the planned improvement in the quality of service</t>
  </si>
  <si>
    <t>and coverage through its on-going network expansion and optimisation, supplemented by enhanced</t>
  </si>
  <si>
    <t xml:space="preserve">customer service as well as introduction of new products and services. </t>
  </si>
  <si>
    <t>the third quarter ending 31 January 2001 in line with the continuing growth in its customer base.</t>
  </si>
  <si>
    <t>back of a 12.7% increased in turnover to RM216.5 million in the current quarter from RM192.1 million</t>
  </si>
  <si>
    <t>recorded in the preceding quarter.The improved performance was mainly attributed to the continued growth</t>
  </si>
  <si>
    <t>in its mobile and international businesses.</t>
  </si>
  <si>
    <t xml:space="preserve"> 4 December 2000</t>
  </si>
  <si>
    <t>There was no exceptional item in the quarterly financial statement under review.</t>
  </si>
  <si>
    <t>mainly attributed to the 38% increase in the turnover to RM408.6 million from RM296.0 million in the</t>
  </si>
  <si>
    <t>previous corresponding period. For the second quarter ended 31 October 2000, the profit after taxation has</t>
  </si>
  <si>
    <t>increased by 558% to RM47.0 million from RM7.1 million recorded in the preceding year corresponding</t>
  </si>
  <si>
    <t>quarter while the turnover increased by 33% to RM216.5 million from RM162.4 million. The results reflects</t>
  </si>
  <si>
    <t>the continued strong growth in the Group's customer base for all its services coupled with lower interest</t>
  </si>
  <si>
    <t>expense resulting from the partial repayment of borrowings out of the rights issue proceeds towards the end</t>
  </si>
  <si>
    <t xml:space="preserve">of the previous financial year ended 30 April 2000. </t>
  </si>
  <si>
    <t>As at 30 November 2000, there is a contingent liability of RM232,000 relating to guarantee given by 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</si>
</sst>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0000"/>
    <numFmt numFmtId="183" formatCode="_(* #,##0.0_);_(* \(#,##0.0\);_(* &quot;-&quot;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79" fontId="0" fillId="0" borderId="8" xfId="15" applyNumberFormat="1" applyFont="1" applyBorder="1" applyAlignment="1">
      <alignment/>
    </xf>
    <xf numFmtId="179" fontId="0" fillId="0" borderId="9" xfId="0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15" applyNumberFormat="1" applyFont="1" applyAlignment="1" quotePrefix="1">
      <alignment horizontal="center"/>
    </xf>
    <xf numFmtId="169" fontId="3" fillId="0" borderId="0" xfId="0" applyNumberFormat="1" applyFont="1" applyAlignment="1">
      <alignment horizontal="center"/>
    </xf>
    <xf numFmtId="179" fontId="0" fillId="0" borderId="0" xfId="15" applyNumberFormat="1" applyAlignment="1">
      <alignment/>
    </xf>
    <xf numFmtId="179" fontId="0" fillId="0" borderId="10" xfId="15" applyNumberFormat="1" applyBorder="1" applyAlignment="1">
      <alignment/>
    </xf>
    <xf numFmtId="179" fontId="0" fillId="0" borderId="11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7" xfId="15" applyNumberFormat="1" applyBorder="1" applyAlignment="1">
      <alignment/>
    </xf>
    <xf numFmtId="179" fontId="3" fillId="0" borderId="12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8" fontId="3" fillId="0" borderId="12" xfId="15" applyNumberFormat="1" applyFont="1" applyBorder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Continuous"/>
    </xf>
    <xf numFmtId="179" fontId="3" fillId="0" borderId="12" xfId="15" applyNumberFormat="1" applyFont="1" applyBorder="1" applyAlignment="1">
      <alignment horizontal="right"/>
    </xf>
    <xf numFmtId="179" fontId="3" fillId="0" borderId="0" xfId="15" applyNumberFormat="1" applyFont="1" applyAlignment="1">
      <alignment horizontal="right"/>
    </xf>
    <xf numFmtId="179" fontId="3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9" fontId="8" fillId="0" borderId="0" xfId="15" applyNumberFormat="1" applyFont="1" applyAlignment="1">
      <alignment/>
    </xf>
    <xf numFmtId="9" fontId="3" fillId="0" borderId="0" xfId="19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59">
      <selection activeCell="A1" sqref="A1:J1"/>
    </sheetView>
  </sheetViews>
  <sheetFormatPr defaultColWidth="9.140625" defaultRowHeight="12.75"/>
  <cols>
    <col min="1" max="1" width="3.140625" style="3" customWidth="1"/>
    <col min="2" max="2" width="4.7109375" style="3" customWidth="1"/>
    <col min="3" max="3" width="23.140625" style="3" customWidth="1"/>
    <col min="4" max="4" width="5.140625" style="3" customWidth="1"/>
    <col min="5" max="5" width="12.7109375" style="3" customWidth="1"/>
    <col min="6" max="6" width="15.421875" style="3" customWidth="1"/>
    <col min="7" max="7" width="6.140625" style="3" customWidth="1"/>
    <col min="8" max="8" width="12.140625" style="3" customWidth="1"/>
    <col min="9" max="9" width="12.57421875" style="3" customWidth="1"/>
    <col min="10" max="10" width="7.140625" style="3" customWidth="1"/>
    <col min="11" max="16384" width="9.140625" style="3" customWidth="1"/>
  </cols>
  <sheetData>
    <row r="1" spans="1:10" ht="15" customHeight="1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>
      <c r="A2" s="57" t="s">
        <v>68</v>
      </c>
      <c r="B2" s="57"/>
      <c r="C2" s="57"/>
      <c r="D2" s="57"/>
      <c r="E2" s="57"/>
      <c r="F2" s="57"/>
      <c r="G2" s="57"/>
      <c r="H2" s="57"/>
      <c r="I2" s="57"/>
      <c r="J2" s="57"/>
    </row>
    <row r="3" ht="12">
      <c r="A3" s="53" t="s">
        <v>236</v>
      </c>
    </row>
    <row r="5" ht="12">
      <c r="A5" s="3" t="s">
        <v>0</v>
      </c>
    </row>
    <row r="6" ht="12">
      <c r="A6" s="3" t="s">
        <v>1</v>
      </c>
    </row>
    <row r="7" ht="12">
      <c r="A7" s="3" t="s">
        <v>2</v>
      </c>
    </row>
    <row r="8" ht="12">
      <c r="A8" s="3" t="s">
        <v>3</v>
      </c>
    </row>
    <row r="10" ht="12">
      <c r="A10" s="4" t="s">
        <v>4</v>
      </c>
    </row>
    <row r="12" ht="12">
      <c r="A12" s="5" t="s">
        <v>211</v>
      </c>
    </row>
    <row r="14" ht="12">
      <c r="A14" s="3" t="s">
        <v>212</v>
      </c>
    </row>
    <row r="15" ht="12">
      <c r="A15" s="3" t="s">
        <v>213</v>
      </c>
    </row>
    <row r="17" ht="12">
      <c r="A17" s="5" t="s">
        <v>5</v>
      </c>
    </row>
    <row r="19" spans="5:10" ht="12">
      <c r="E19" s="44" t="s">
        <v>6</v>
      </c>
      <c r="F19" s="44"/>
      <c r="G19" s="11"/>
      <c r="H19" s="44" t="s">
        <v>7</v>
      </c>
      <c r="I19" s="44"/>
      <c r="J19" s="11"/>
    </row>
    <row r="20" spans="5:10" ht="12">
      <c r="E20" s="8" t="s">
        <v>8</v>
      </c>
      <c r="F20" s="4" t="s">
        <v>9</v>
      </c>
      <c r="G20" s="4"/>
      <c r="H20" s="8" t="s">
        <v>8</v>
      </c>
      <c r="I20" s="11" t="s">
        <v>9</v>
      </c>
      <c r="J20" s="4"/>
    </row>
    <row r="21" spans="5:10" ht="12">
      <c r="E21" s="8" t="s">
        <v>10</v>
      </c>
      <c r="F21" s="4" t="s">
        <v>11</v>
      </c>
      <c r="G21" s="4"/>
      <c r="H21" s="8" t="s">
        <v>10</v>
      </c>
      <c r="I21" s="11" t="s">
        <v>11</v>
      </c>
      <c r="J21" s="4"/>
    </row>
    <row r="22" spans="5:10" ht="12">
      <c r="E22" s="8" t="s">
        <v>12</v>
      </c>
      <c r="F22" s="8" t="s">
        <v>12</v>
      </c>
      <c r="G22" s="4"/>
      <c r="H22" s="8" t="s">
        <v>13</v>
      </c>
      <c r="I22" s="8" t="s">
        <v>14</v>
      </c>
      <c r="J22" s="4"/>
    </row>
    <row r="23" spans="5:10" ht="12">
      <c r="E23" s="42" t="s">
        <v>15</v>
      </c>
      <c r="F23" s="42" t="s">
        <v>16</v>
      </c>
      <c r="G23" s="9" t="s">
        <v>17</v>
      </c>
      <c r="H23" s="9" t="str">
        <f>+E23</f>
        <v>31 OCT 2000</v>
      </c>
      <c r="I23" s="9" t="str">
        <f>+F23</f>
        <v>31 OCT 1999</v>
      </c>
      <c r="J23" s="9" t="s">
        <v>17</v>
      </c>
    </row>
    <row r="24" spans="5:10" ht="12">
      <c r="E24" s="8" t="s">
        <v>18</v>
      </c>
      <c r="F24" s="8" t="s">
        <v>18</v>
      </c>
      <c r="G24" s="10" t="s">
        <v>19</v>
      </c>
      <c r="H24" s="8" t="s">
        <v>18</v>
      </c>
      <c r="I24" s="8" t="s">
        <v>18</v>
      </c>
      <c r="J24" s="10" t="s">
        <v>19</v>
      </c>
    </row>
    <row r="25" spans="5:10" ht="12">
      <c r="E25" s="8"/>
      <c r="F25" s="8"/>
      <c r="G25" s="10"/>
      <c r="H25" s="8"/>
      <c r="I25" s="8"/>
      <c r="J25" s="10"/>
    </row>
    <row r="26" spans="1:10" ht="12.75" thickBot="1">
      <c r="A26" s="7" t="s">
        <v>20</v>
      </c>
      <c r="B26" s="3" t="s">
        <v>21</v>
      </c>
      <c r="C26" s="3" t="s">
        <v>22</v>
      </c>
      <c r="E26" s="39">
        <v>216546</v>
      </c>
      <c r="F26" s="39">
        <v>162420</v>
      </c>
      <c r="G26" s="52" t="s">
        <v>206</v>
      </c>
      <c r="H26" s="39">
        <v>408597</v>
      </c>
      <c r="I26" s="39">
        <v>296031</v>
      </c>
      <c r="J26" s="52" t="s">
        <v>208</v>
      </c>
    </row>
    <row r="27" spans="2:10" ht="18.75" customHeight="1" thickBot="1" thickTop="1">
      <c r="B27" s="3" t="s">
        <v>23</v>
      </c>
      <c r="C27" s="3" t="s">
        <v>24</v>
      </c>
      <c r="E27" s="39">
        <v>0</v>
      </c>
      <c r="F27" s="39">
        <v>0</v>
      </c>
      <c r="G27" s="31">
        <v>0</v>
      </c>
      <c r="H27" s="39">
        <v>0</v>
      </c>
      <c r="I27" s="39">
        <v>0</v>
      </c>
      <c r="J27" s="31">
        <v>0</v>
      </c>
    </row>
    <row r="28" spans="2:10" ht="12.75" thickTop="1">
      <c r="B28" s="3" t="s">
        <v>25</v>
      </c>
      <c r="C28" s="3" t="s">
        <v>26</v>
      </c>
      <c r="E28" s="31"/>
      <c r="F28" s="31"/>
      <c r="G28" s="33"/>
      <c r="H28" s="31"/>
      <c r="I28" s="31"/>
      <c r="J28" s="33"/>
    </row>
    <row r="29" spans="3:10" ht="12.75" thickBot="1">
      <c r="C29" s="3" t="s">
        <v>27</v>
      </c>
      <c r="E29" s="39">
        <v>1652</v>
      </c>
      <c r="F29" s="39">
        <v>700</v>
      </c>
      <c r="G29" s="52" t="s">
        <v>207</v>
      </c>
      <c r="H29" s="39">
        <v>2978</v>
      </c>
      <c r="I29" s="39">
        <v>1533</v>
      </c>
      <c r="J29" s="52" t="s">
        <v>209</v>
      </c>
    </row>
    <row r="30" spans="5:10" ht="12.75" thickTop="1">
      <c r="E30" s="31"/>
      <c r="F30" s="31"/>
      <c r="G30" s="6"/>
      <c r="H30" s="31"/>
      <c r="I30" s="31"/>
      <c r="J30" s="6"/>
    </row>
    <row r="31" spans="1:3" ht="12">
      <c r="A31" s="7" t="s">
        <v>28</v>
      </c>
      <c r="B31" s="3" t="s">
        <v>21</v>
      </c>
      <c r="C31" s="3" t="s">
        <v>29</v>
      </c>
    </row>
    <row r="32" spans="3:10" ht="12">
      <c r="C32" s="3" t="s">
        <v>30</v>
      </c>
      <c r="E32" s="31"/>
      <c r="F32" s="31"/>
      <c r="G32" s="6"/>
      <c r="H32" s="31"/>
      <c r="I32" s="31"/>
      <c r="J32" s="6"/>
    </row>
    <row r="33" spans="3:10" ht="12">
      <c r="C33" s="3" t="s">
        <v>31</v>
      </c>
      <c r="E33" s="31"/>
      <c r="F33" s="31"/>
      <c r="G33" s="6"/>
      <c r="H33" s="31"/>
      <c r="I33" s="31"/>
      <c r="J33" s="6"/>
    </row>
    <row r="34" spans="3:10" ht="12">
      <c r="C34" s="3" t="s">
        <v>32</v>
      </c>
      <c r="E34" s="31"/>
      <c r="F34" s="31"/>
      <c r="G34" s="6"/>
      <c r="H34" s="31"/>
      <c r="I34" s="31"/>
      <c r="J34" s="6"/>
    </row>
    <row r="35" spans="3:10" ht="12">
      <c r="C35" s="3" t="s">
        <v>33</v>
      </c>
      <c r="E35" s="31">
        <f>E43-E36-E37-E38</f>
        <v>82247</v>
      </c>
      <c r="F35" s="31">
        <f>F43-F36-F37-F38</f>
        <v>45799</v>
      </c>
      <c r="G35" s="52" t="s">
        <v>221</v>
      </c>
      <c r="H35" s="31">
        <f>H43-H36-H37-H38</f>
        <v>150221</v>
      </c>
      <c r="I35" s="31">
        <f>I43-I36-I37-I38</f>
        <v>66021</v>
      </c>
      <c r="J35" s="52" t="s">
        <v>224</v>
      </c>
    </row>
    <row r="36" spans="2:10" ht="12">
      <c r="B36" s="3" t="s">
        <v>23</v>
      </c>
      <c r="C36" s="3" t="s">
        <v>34</v>
      </c>
      <c r="E36" s="31">
        <v>-9585</v>
      </c>
      <c r="F36" s="31">
        <v>-15046</v>
      </c>
      <c r="G36" s="52" t="s">
        <v>205</v>
      </c>
      <c r="H36" s="31">
        <v>-18661</v>
      </c>
      <c r="I36" s="31">
        <v>-31499</v>
      </c>
      <c r="J36" s="52" t="s">
        <v>210</v>
      </c>
    </row>
    <row r="37" spans="2:10" ht="12">
      <c r="B37" s="3" t="s">
        <v>35</v>
      </c>
      <c r="C37" s="3" t="s">
        <v>36</v>
      </c>
      <c r="E37" s="31">
        <v>-25694</v>
      </c>
      <c r="F37" s="31">
        <v>-23617</v>
      </c>
      <c r="G37" s="52" t="s">
        <v>223</v>
      </c>
      <c r="H37" s="31">
        <v>-50626</v>
      </c>
      <c r="I37" s="31">
        <v>-46995</v>
      </c>
      <c r="J37" s="52" t="s">
        <v>222</v>
      </c>
    </row>
    <row r="38" spans="2:10" ht="12">
      <c r="B38" s="3" t="s">
        <v>37</v>
      </c>
      <c r="C38" s="3" t="s">
        <v>38</v>
      </c>
      <c r="E38" s="40">
        <v>0</v>
      </c>
      <c r="F38" s="40">
        <v>0</v>
      </c>
      <c r="G38" s="47">
        <v>0</v>
      </c>
      <c r="H38" s="40">
        <v>0</v>
      </c>
      <c r="I38" s="40">
        <v>0</v>
      </c>
      <c r="J38" s="47">
        <v>0</v>
      </c>
    </row>
    <row r="39" spans="2:3" ht="12">
      <c r="B39" s="3" t="s">
        <v>39</v>
      </c>
      <c r="C39" s="3" t="s">
        <v>40</v>
      </c>
    </row>
    <row r="40" spans="3:10" ht="12">
      <c r="C40" s="3" t="s">
        <v>41</v>
      </c>
      <c r="E40" s="31"/>
      <c r="F40" s="31"/>
      <c r="G40" s="6"/>
      <c r="H40" s="31"/>
      <c r="I40" s="31"/>
      <c r="J40" s="6"/>
    </row>
    <row r="41" spans="3:9" ht="12">
      <c r="C41" s="3" t="s">
        <v>42</v>
      </c>
      <c r="E41" s="31"/>
      <c r="F41" s="31"/>
      <c r="H41" s="31"/>
      <c r="I41" s="31"/>
    </row>
    <row r="42" spans="3:9" ht="12">
      <c r="C42" s="3" t="s">
        <v>43</v>
      </c>
      <c r="E42" s="31"/>
      <c r="F42" s="31"/>
      <c r="H42" s="31"/>
      <c r="I42" s="31"/>
    </row>
    <row r="43" spans="3:10" ht="12">
      <c r="C43" s="3" t="s">
        <v>44</v>
      </c>
      <c r="E43" s="31">
        <v>46968</v>
      </c>
      <c r="F43" s="31">
        <v>7136</v>
      </c>
      <c r="G43" s="7" t="s">
        <v>204</v>
      </c>
      <c r="H43" s="31">
        <v>80934</v>
      </c>
      <c r="I43" s="31">
        <v>-12473</v>
      </c>
      <c r="J43" s="52" t="s">
        <v>45</v>
      </c>
    </row>
    <row r="44" spans="2:3" ht="12">
      <c r="B44" s="3" t="s">
        <v>46</v>
      </c>
      <c r="C44" s="3" t="s">
        <v>47</v>
      </c>
    </row>
    <row r="45" spans="3:10" ht="12">
      <c r="C45" s="3" t="s">
        <v>48</v>
      </c>
      <c r="E45" s="40">
        <v>0</v>
      </c>
      <c r="F45" s="40">
        <v>0</v>
      </c>
      <c r="G45" s="31">
        <v>0</v>
      </c>
      <c r="H45" s="40">
        <v>0</v>
      </c>
      <c r="I45" s="40">
        <v>0</v>
      </c>
      <c r="J45" s="31">
        <v>0</v>
      </c>
    </row>
    <row r="46" spans="2:3" ht="12">
      <c r="B46" s="3" t="s">
        <v>49</v>
      </c>
      <c r="C46" s="3" t="s">
        <v>50</v>
      </c>
    </row>
    <row r="47" spans="3:10" ht="12">
      <c r="C47" s="3" t="s">
        <v>44</v>
      </c>
      <c r="E47" s="31">
        <f>+E43+E45</f>
        <v>46968</v>
      </c>
      <c r="F47" s="31">
        <f>+F43+F45</f>
        <v>7136</v>
      </c>
      <c r="G47" s="32" t="str">
        <f>G43</f>
        <v>+ 558</v>
      </c>
      <c r="H47" s="31">
        <f>+H43+H45</f>
        <v>80934</v>
      </c>
      <c r="I47" s="31">
        <f>+I43+I45</f>
        <v>-12473</v>
      </c>
      <c r="J47" s="32" t="str">
        <f>J43</f>
        <v>+&gt;100</v>
      </c>
    </row>
    <row r="48" spans="2:10" ht="12">
      <c r="B48" s="3" t="s">
        <v>51</v>
      </c>
      <c r="C48" s="3" t="s">
        <v>52</v>
      </c>
      <c r="E48" s="40">
        <v>0</v>
      </c>
      <c r="F48" s="40">
        <v>0</v>
      </c>
      <c r="G48" s="31">
        <v>0</v>
      </c>
      <c r="H48" s="40">
        <v>0</v>
      </c>
      <c r="I48" s="40">
        <v>0</v>
      </c>
      <c r="J48" s="31">
        <v>0</v>
      </c>
    </row>
    <row r="49" spans="2:3" ht="12">
      <c r="B49" s="3" t="s">
        <v>53</v>
      </c>
      <c r="C49" s="3" t="s">
        <v>54</v>
      </c>
    </row>
    <row r="50" spans="3:10" ht="12">
      <c r="C50" s="3" t="s">
        <v>55</v>
      </c>
      <c r="E50" s="31">
        <f>+E48+E47</f>
        <v>46968</v>
      </c>
      <c r="F50" s="31">
        <f>+F48+F47</f>
        <v>7136</v>
      </c>
      <c r="G50" s="32" t="str">
        <f>+$G$47</f>
        <v>+ 558</v>
      </c>
      <c r="H50" s="31">
        <f>+H48+H47</f>
        <v>80934</v>
      </c>
      <c r="I50" s="31">
        <f>+I48+I47</f>
        <v>-12473</v>
      </c>
      <c r="J50" s="32" t="str">
        <f>J43</f>
        <v>+&gt;100</v>
      </c>
    </row>
    <row r="51" spans="3:10" ht="12">
      <c r="C51" s="3" t="s">
        <v>56</v>
      </c>
      <c r="E51" s="40">
        <v>0</v>
      </c>
      <c r="F51" s="40">
        <v>0</v>
      </c>
      <c r="G51" s="31">
        <v>0</v>
      </c>
      <c r="H51" s="40">
        <v>0</v>
      </c>
      <c r="I51" s="40">
        <v>0</v>
      </c>
      <c r="J51" s="31">
        <v>0</v>
      </c>
    </row>
    <row r="52" spans="2:3" ht="12">
      <c r="B52" s="3" t="s">
        <v>57</v>
      </c>
      <c r="C52" s="3" t="s">
        <v>58</v>
      </c>
    </row>
    <row r="53" spans="3:10" ht="12">
      <c r="C53" s="3" t="s">
        <v>59</v>
      </c>
      <c r="E53" s="31">
        <f>+E51+E50</f>
        <v>46968</v>
      </c>
      <c r="F53" s="31">
        <f>+F51+F50</f>
        <v>7136</v>
      </c>
      <c r="G53" s="32" t="str">
        <f>+$G$47</f>
        <v>+ 558</v>
      </c>
      <c r="H53" s="31">
        <f>+H51+H50</f>
        <v>80934</v>
      </c>
      <c r="I53" s="31">
        <f>+I51+I50</f>
        <v>-12473</v>
      </c>
      <c r="J53" s="32" t="str">
        <f>J43</f>
        <v>+&gt;100</v>
      </c>
    </row>
    <row r="54" spans="2:10" ht="12">
      <c r="B54" s="3" t="s">
        <v>60</v>
      </c>
      <c r="C54" s="3" t="s">
        <v>61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3:10" ht="12">
      <c r="C55" s="3" t="s">
        <v>56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3:9" ht="12">
      <c r="C56" s="3" t="s">
        <v>62</v>
      </c>
      <c r="E56" s="31"/>
      <c r="F56" s="31"/>
      <c r="H56" s="31"/>
      <c r="I56" s="31"/>
    </row>
    <row r="57" spans="3:10" ht="12">
      <c r="C57" s="3" t="s">
        <v>63</v>
      </c>
      <c r="E57" s="40">
        <v>0</v>
      </c>
      <c r="F57" s="40">
        <v>0</v>
      </c>
      <c r="G57" s="31">
        <v>0</v>
      </c>
      <c r="H57" s="40">
        <v>0</v>
      </c>
      <c r="I57" s="40">
        <v>0</v>
      </c>
      <c r="J57" s="31">
        <v>0</v>
      </c>
    </row>
    <row r="58" spans="2:3" ht="12">
      <c r="B58" s="3" t="s">
        <v>64</v>
      </c>
      <c r="C58" s="3" t="s">
        <v>65</v>
      </c>
    </row>
    <row r="59" spans="3:9" ht="12">
      <c r="C59" s="3" t="s">
        <v>66</v>
      </c>
      <c r="E59" s="31"/>
      <c r="F59" s="31"/>
      <c r="H59" s="31"/>
      <c r="I59" s="31"/>
    </row>
    <row r="60" spans="3:10" ht="12.75" thickBot="1">
      <c r="C60" s="3" t="s">
        <v>63</v>
      </c>
      <c r="E60" s="39">
        <f>+E53+SUM(E54:E57)</f>
        <v>46968</v>
      </c>
      <c r="F60" s="39">
        <f>+F53+SUM(F54:F57)</f>
        <v>7136</v>
      </c>
      <c r="G60" s="32" t="str">
        <f>+$G$47</f>
        <v>+ 558</v>
      </c>
      <c r="H60" s="39">
        <f>+H53+SUM(H54:H57)</f>
        <v>80934</v>
      </c>
      <c r="I60" s="39">
        <f>+I53+SUM(I54:I57)</f>
        <v>-12473</v>
      </c>
      <c r="J60" s="32" t="str">
        <f>J43</f>
        <v>+&gt;100</v>
      </c>
    </row>
    <row r="61" ht="12.75" thickTop="1"/>
    <row r="62" spans="5:9" ht="12">
      <c r="E62" s="31"/>
      <c r="F62" s="31"/>
      <c r="H62" s="31"/>
      <c r="I62" s="31"/>
    </row>
    <row r="63" spans="1:9" ht="12">
      <c r="A63" s="3" t="s">
        <v>67</v>
      </c>
      <c r="E63" s="31"/>
      <c r="F63" s="31"/>
      <c r="H63" s="31"/>
      <c r="I63" s="31"/>
    </row>
    <row r="64" spans="1:9" ht="12">
      <c r="A64" s="3" t="s">
        <v>68</v>
      </c>
      <c r="E64" s="31"/>
      <c r="F64" s="31"/>
      <c r="H64" s="31"/>
      <c r="I64" s="31"/>
    </row>
    <row r="65" spans="1:9" ht="12">
      <c r="A65" s="3" t="s">
        <v>214</v>
      </c>
      <c r="E65" s="31"/>
      <c r="F65" s="31"/>
      <c r="H65" s="31"/>
      <c r="I65" s="31"/>
    </row>
    <row r="66" spans="5:9" ht="12">
      <c r="E66" s="31"/>
      <c r="F66" s="31"/>
      <c r="H66" s="31"/>
      <c r="I66" s="31"/>
    </row>
    <row r="67" spans="5:9" ht="12">
      <c r="E67" s="31"/>
      <c r="F67" s="31"/>
      <c r="H67" s="31"/>
      <c r="I67" s="31"/>
    </row>
    <row r="68" spans="1:9" ht="12">
      <c r="A68" s="5" t="s">
        <v>69</v>
      </c>
      <c r="E68" s="31"/>
      <c r="F68" s="31"/>
      <c r="H68" s="31"/>
      <c r="I68" s="31"/>
    </row>
    <row r="69" spans="1:9" ht="12">
      <c r="A69" s="5"/>
      <c r="E69" s="31"/>
      <c r="F69" s="31"/>
      <c r="H69" s="31"/>
      <c r="I69" s="31"/>
    </row>
    <row r="70" spans="1:10" ht="12">
      <c r="A70" s="5"/>
      <c r="E70" s="44" t="s">
        <v>6</v>
      </c>
      <c r="F70" s="44"/>
      <c r="G70" s="11"/>
      <c r="H70" s="44" t="s">
        <v>7</v>
      </c>
      <c r="I70" s="44"/>
      <c r="J70" s="11"/>
    </row>
    <row r="71" spans="1:10" ht="12">
      <c r="A71" s="5"/>
      <c r="E71" s="8" t="s">
        <v>8</v>
      </c>
      <c r="F71" s="4" t="s">
        <v>9</v>
      </c>
      <c r="G71" s="4"/>
      <c r="H71" s="8" t="s">
        <v>8</v>
      </c>
      <c r="I71" s="11" t="s">
        <v>9</v>
      </c>
      <c r="J71" s="4"/>
    </row>
    <row r="72" spans="1:10" ht="12">
      <c r="A72" s="5"/>
      <c r="E72" s="8" t="s">
        <v>10</v>
      </c>
      <c r="F72" s="4" t="s">
        <v>11</v>
      </c>
      <c r="G72" s="4"/>
      <c r="H72" s="8" t="s">
        <v>10</v>
      </c>
      <c r="I72" s="11" t="s">
        <v>11</v>
      </c>
      <c r="J72" s="4"/>
    </row>
    <row r="73" spans="1:10" ht="12">
      <c r="A73" s="5"/>
      <c r="E73" s="8" t="s">
        <v>12</v>
      </c>
      <c r="F73" s="8" t="s">
        <v>12</v>
      </c>
      <c r="G73" s="4"/>
      <c r="H73" s="8" t="s">
        <v>13</v>
      </c>
      <c r="I73" s="8" t="s">
        <v>14</v>
      </c>
      <c r="J73" s="4"/>
    </row>
    <row r="74" spans="1:10" ht="12">
      <c r="A74" s="5"/>
      <c r="E74" s="42" t="str">
        <f>E23</f>
        <v>31 OCT 2000</v>
      </c>
      <c r="F74" s="42" t="str">
        <f>F23</f>
        <v>31 OCT 1999</v>
      </c>
      <c r="G74" s="9" t="s">
        <v>17</v>
      </c>
      <c r="H74" s="9" t="str">
        <f>+E74</f>
        <v>31 OCT 2000</v>
      </c>
      <c r="I74" s="9" t="str">
        <f>+F74</f>
        <v>31 OCT 1999</v>
      </c>
      <c r="J74" s="9" t="s">
        <v>17</v>
      </c>
    </row>
    <row r="75" spans="1:10" ht="12">
      <c r="A75" s="5"/>
      <c r="E75" s="8" t="s">
        <v>18</v>
      </c>
      <c r="F75" s="8" t="s">
        <v>18</v>
      </c>
      <c r="G75" s="10" t="s">
        <v>19</v>
      </c>
      <c r="H75" s="8" t="s">
        <v>18</v>
      </c>
      <c r="I75" s="8" t="s">
        <v>18</v>
      </c>
      <c r="J75" s="10" t="s">
        <v>19</v>
      </c>
    </row>
    <row r="76" spans="5:9" ht="12">
      <c r="E76" s="31"/>
      <c r="F76" s="31"/>
      <c r="H76" s="31"/>
      <c r="I76" s="31"/>
    </row>
    <row r="77" spans="1:9" ht="12">
      <c r="A77" s="7" t="s">
        <v>70</v>
      </c>
      <c r="B77" s="3" t="s">
        <v>21</v>
      </c>
      <c r="C77" s="3" t="s">
        <v>71</v>
      </c>
      <c r="E77" s="31"/>
      <c r="F77" s="31"/>
      <c r="H77" s="31"/>
      <c r="I77" s="31"/>
    </row>
    <row r="78" spans="3:9" ht="12">
      <c r="C78" s="3" t="s">
        <v>72</v>
      </c>
      <c r="E78" s="31"/>
      <c r="F78" s="31"/>
      <c r="H78" s="31"/>
      <c r="I78" s="31"/>
    </row>
    <row r="79" spans="3:9" ht="12">
      <c r="C79" s="3" t="s">
        <v>73</v>
      </c>
      <c r="E79" s="31"/>
      <c r="F79" s="31"/>
      <c r="H79" s="31"/>
      <c r="I79" s="31"/>
    </row>
    <row r="80" spans="3:9" ht="12">
      <c r="C80" s="3" t="s">
        <v>74</v>
      </c>
      <c r="E80" s="31"/>
      <c r="F80" s="31"/>
      <c r="H80" s="31"/>
      <c r="I80" s="31"/>
    </row>
    <row r="81" ht="12">
      <c r="C81" s="3" t="s">
        <v>75</v>
      </c>
    </row>
    <row r="82" ht="12">
      <c r="C82" s="3" t="s">
        <v>76</v>
      </c>
    </row>
    <row r="83" spans="3:10" ht="12.75" thickBot="1">
      <c r="C83" s="3" t="s">
        <v>77</v>
      </c>
      <c r="E83" s="41">
        <f>+ROUND(E53/E100*100,1)</f>
        <v>6.3</v>
      </c>
      <c r="F83" s="41">
        <f>ROUND(+F53/F100*100,1)</f>
        <v>1.1</v>
      </c>
      <c r="G83" s="32" t="s">
        <v>215</v>
      </c>
      <c r="H83" s="41">
        <f>+H53/H100*100</f>
        <v>10.7912</v>
      </c>
      <c r="I83" s="41">
        <f>+I53/I100*100</f>
        <v>-1.868474271590143</v>
      </c>
      <c r="J83" s="32" t="s">
        <v>45</v>
      </c>
    </row>
    <row r="84" ht="12.75" thickTop="1"/>
    <row r="85" spans="3:10" ht="17.25" customHeight="1" thickBot="1">
      <c r="C85" s="3" t="s">
        <v>78</v>
      </c>
      <c r="E85" s="45" t="s">
        <v>79</v>
      </c>
      <c r="F85" s="45" t="s">
        <v>79</v>
      </c>
      <c r="G85" s="46" t="s">
        <v>79</v>
      </c>
      <c r="H85" s="45" t="s">
        <v>79</v>
      </c>
      <c r="I85" s="45" t="s">
        <v>79</v>
      </c>
      <c r="J85" s="47" t="s">
        <v>79</v>
      </c>
    </row>
    <row r="86" spans="5:6" ht="12.75" thickTop="1">
      <c r="E86" s="31"/>
      <c r="F86" s="31"/>
    </row>
    <row r="87" ht="12">
      <c r="B87" s="4" t="s">
        <v>80</v>
      </c>
    </row>
    <row r="88" ht="12">
      <c r="C88" s="3" t="s">
        <v>81</v>
      </c>
    </row>
    <row r="89" spans="2:3" ht="12">
      <c r="B89" s="4"/>
      <c r="C89" s="4"/>
    </row>
    <row r="90" ht="12">
      <c r="C90" s="3" t="s">
        <v>82</v>
      </c>
    </row>
    <row r="91" ht="12">
      <c r="C91" s="3" t="s">
        <v>83</v>
      </c>
    </row>
    <row r="92" ht="12">
      <c r="C92" s="3" t="s">
        <v>84</v>
      </c>
    </row>
    <row r="93" ht="12">
      <c r="C93" s="3" t="s">
        <v>85</v>
      </c>
    </row>
    <row r="94" ht="12">
      <c r="C94" s="3" t="s">
        <v>86</v>
      </c>
    </row>
    <row r="95" ht="12">
      <c r="C95" s="3" t="s">
        <v>87</v>
      </c>
    </row>
    <row r="96" ht="12">
      <c r="C96" s="3" t="s">
        <v>88</v>
      </c>
    </row>
    <row r="97" ht="12">
      <c r="C97" s="3" t="s">
        <v>89</v>
      </c>
    </row>
    <row r="98" ht="12">
      <c r="C98" s="3" t="s">
        <v>90</v>
      </c>
    </row>
    <row r="99" ht="12">
      <c r="C99" s="3" t="s">
        <v>91</v>
      </c>
    </row>
    <row r="100" spans="3:9" ht="12">
      <c r="C100" s="3" t="s">
        <v>92</v>
      </c>
      <c r="E100" s="51">
        <v>750000</v>
      </c>
      <c r="F100" s="51">
        <v>667550</v>
      </c>
      <c r="G100" s="31"/>
      <c r="H100" s="51">
        <v>750000</v>
      </c>
      <c r="I100" s="51">
        <f>+F100</f>
        <v>667550</v>
      </c>
    </row>
  </sheetData>
  <mergeCells count="2">
    <mergeCell ref="A1:J1"/>
    <mergeCell ref="A2:J2"/>
  </mergeCells>
  <printOptions horizontalCentered="1"/>
  <pageMargins left="0.5" right="0" top="1" bottom="1" header="0.75" footer="1"/>
  <pageSetup horizontalDpi="300" verticalDpi="300" orientation="portrait" paperSize="9" scale="90" r:id="rId1"/>
  <headerFooter alignWithMargins="0">
    <oddFooter>&amp;C&amp;9Page &amp;P of 6</oddFooter>
  </headerFooter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H50"/>
  <sheetViews>
    <sheetView workbookViewId="0" topLeftCell="A1">
      <selection activeCell="E22" sqref="E22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4.7109375" style="0" customWidth="1"/>
    <col min="4" max="4" width="3.140625" style="0" customWidth="1"/>
    <col min="5" max="5" width="15.8515625" style="0" customWidth="1"/>
    <col min="6" max="6" width="3.28125" style="0" customWidth="1"/>
    <col min="7" max="7" width="18.140625" style="0" customWidth="1"/>
  </cols>
  <sheetData>
    <row r="6" ht="12.75">
      <c r="A6" s="4" t="s">
        <v>93</v>
      </c>
    </row>
    <row r="7" spans="5:7" ht="12.75">
      <c r="E7" s="14" t="s">
        <v>94</v>
      </c>
      <c r="G7" s="14" t="s">
        <v>95</v>
      </c>
    </row>
    <row r="8" spans="5:7" ht="12.75">
      <c r="E8" s="14" t="s">
        <v>96</v>
      </c>
      <c r="G8" s="14" t="s">
        <v>97</v>
      </c>
    </row>
    <row r="9" spans="5:7" ht="12.75">
      <c r="E9" s="14" t="s">
        <v>12</v>
      </c>
      <c r="G9" s="14" t="s">
        <v>98</v>
      </c>
    </row>
    <row r="10" spans="5:7" ht="12.75">
      <c r="E10" s="15" t="str">
        <f>+'Consolidated Income Statement'!E23</f>
        <v>31 OCT 2000</v>
      </c>
      <c r="G10" s="43" t="s">
        <v>99</v>
      </c>
    </row>
    <row r="11" spans="5:7" ht="12.75">
      <c r="E11" s="14" t="s">
        <v>18</v>
      </c>
      <c r="G11" s="14" t="s">
        <v>18</v>
      </c>
    </row>
    <row r="13" spans="1:7" ht="12.75">
      <c r="A13" s="13" t="s">
        <v>20</v>
      </c>
      <c r="B13" t="s">
        <v>100</v>
      </c>
      <c r="E13" s="34">
        <v>1391112</v>
      </c>
      <c r="F13" s="34"/>
      <c r="G13" s="34">
        <v>1304204</v>
      </c>
    </row>
    <row r="14" spans="1:7" ht="12.75">
      <c r="A14" s="13" t="s">
        <v>28</v>
      </c>
      <c r="B14" t="s">
        <v>101</v>
      </c>
      <c r="E14" s="31">
        <v>0</v>
      </c>
      <c r="F14" s="34"/>
      <c r="G14" s="31">
        <v>0</v>
      </c>
    </row>
    <row r="15" spans="1:7" ht="12.75">
      <c r="A15" s="13" t="s">
        <v>70</v>
      </c>
      <c r="B15" t="s">
        <v>102</v>
      </c>
      <c r="E15" s="31">
        <v>0</v>
      </c>
      <c r="F15" s="34"/>
      <c r="G15" s="31">
        <v>0</v>
      </c>
    </row>
    <row r="16" spans="1:7" ht="12.75">
      <c r="A16" s="13" t="s">
        <v>103</v>
      </c>
      <c r="B16" t="s">
        <v>104</v>
      </c>
      <c r="E16" s="34">
        <v>37988</v>
      </c>
      <c r="F16" s="34"/>
      <c r="G16" s="34">
        <v>39258</v>
      </c>
    </row>
    <row r="17" spans="1:7" ht="12.75">
      <c r="A17" s="13"/>
      <c r="E17" s="34"/>
      <c r="F17" s="34"/>
      <c r="G17" s="34"/>
    </row>
    <row r="18" spans="1:7" ht="12.75">
      <c r="A18" s="13" t="s">
        <v>105</v>
      </c>
      <c r="B18" t="s">
        <v>106</v>
      </c>
      <c r="E18" s="34"/>
      <c r="F18" s="34"/>
      <c r="G18" s="34"/>
    </row>
    <row r="19" spans="3:7" ht="12.75">
      <c r="C19" s="16" t="s">
        <v>107</v>
      </c>
      <c r="E19" s="34">
        <v>7494</v>
      </c>
      <c r="F19" s="34"/>
      <c r="G19" s="34">
        <v>6630</v>
      </c>
    </row>
    <row r="20" spans="3:7" ht="12.75">
      <c r="C20" s="16" t="s">
        <v>108</v>
      </c>
      <c r="E20" s="34">
        <v>98849</v>
      </c>
      <c r="F20" s="34"/>
      <c r="G20" s="34">
        <v>103975</v>
      </c>
    </row>
    <row r="21" spans="3:7" ht="12.75">
      <c r="C21" s="16" t="s">
        <v>109</v>
      </c>
      <c r="E21" s="31">
        <v>0</v>
      </c>
      <c r="F21" s="34"/>
      <c r="G21" s="31">
        <v>0</v>
      </c>
    </row>
    <row r="22" spans="3:7" ht="12.75">
      <c r="C22" s="16" t="s">
        <v>110</v>
      </c>
      <c r="E22" s="34">
        <f>166500+2269</f>
        <v>168769</v>
      </c>
      <c r="F22" s="34"/>
      <c r="G22" s="34">
        <f>175893+1</f>
        <v>175894</v>
      </c>
    </row>
    <row r="23" spans="3:7" ht="12.75">
      <c r="C23" s="16" t="s">
        <v>111</v>
      </c>
      <c r="E23" s="34">
        <v>28395</v>
      </c>
      <c r="F23" s="34"/>
      <c r="G23" s="34">
        <f>27881-1</f>
        <v>27880</v>
      </c>
    </row>
    <row r="24" spans="5:7" ht="12.75">
      <c r="E24" s="35">
        <f>SUM(E19:E23)</f>
        <v>303507</v>
      </c>
      <c r="F24" s="34"/>
      <c r="G24" s="35">
        <f>SUM(G19:G23)</f>
        <v>314379</v>
      </c>
    </row>
    <row r="25" spans="1:7" ht="12.75">
      <c r="A25" s="12" t="s">
        <v>112</v>
      </c>
      <c r="B25" t="s">
        <v>113</v>
      </c>
      <c r="E25" s="34"/>
      <c r="F25" s="34"/>
      <c r="G25" s="34"/>
    </row>
    <row r="26" spans="3:7" ht="12.75">
      <c r="C26" s="16" t="s">
        <v>114</v>
      </c>
      <c r="E26" s="34">
        <f>110302+100000</f>
        <v>210302</v>
      </c>
      <c r="F26" s="34"/>
      <c r="G26" s="34">
        <v>210302</v>
      </c>
    </row>
    <row r="27" spans="3:7" ht="12.75">
      <c r="C27" s="16" t="s">
        <v>115</v>
      </c>
      <c r="E27" s="34">
        <v>87421</v>
      </c>
      <c r="F27" s="34"/>
      <c r="G27" s="34">
        <v>78204</v>
      </c>
    </row>
    <row r="28" spans="3:7" ht="12.75">
      <c r="C28" s="16" t="s">
        <v>116</v>
      </c>
      <c r="E28" s="34">
        <v>333899</v>
      </c>
      <c r="F28" s="34"/>
      <c r="G28" s="34">
        <f>333213-24</f>
        <v>333189</v>
      </c>
    </row>
    <row r="29" spans="3:7" ht="12.75">
      <c r="C29" s="16" t="s">
        <v>117</v>
      </c>
      <c r="E29" s="31"/>
      <c r="F29" s="34"/>
      <c r="G29" s="31">
        <v>0</v>
      </c>
    </row>
    <row r="30" spans="3:7" ht="12.75">
      <c r="C30" s="16" t="s">
        <v>118</v>
      </c>
      <c r="E30" s="34">
        <v>1118</v>
      </c>
      <c r="F30" s="34"/>
      <c r="G30" s="34">
        <f>2053+9</f>
        <v>2062</v>
      </c>
    </row>
    <row r="31" spans="5:7" ht="12.75">
      <c r="E31" s="35">
        <f>SUM(E26:E30)</f>
        <v>632740</v>
      </c>
      <c r="F31" s="34"/>
      <c r="G31" s="35">
        <f>SUM(G26:G30)</f>
        <v>623757</v>
      </c>
    </row>
    <row r="32" spans="1:7" ht="12.75">
      <c r="A32" s="12" t="s">
        <v>119</v>
      </c>
      <c r="B32" t="s">
        <v>120</v>
      </c>
      <c r="E32" s="34">
        <f>+E24-E31</f>
        <v>-329233</v>
      </c>
      <c r="F32" s="34"/>
      <c r="G32" s="34">
        <f>+G24-G31</f>
        <v>-309378</v>
      </c>
    </row>
    <row r="33" spans="1:7" ht="13.5" thickBot="1">
      <c r="A33" s="12"/>
      <c r="E33" s="36">
        <f>+E32+SUM(E13:E16)</f>
        <v>1099867</v>
      </c>
      <c r="F33" s="34"/>
      <c r="G33" s="36">
        <f>+G32+SUM(G13:G16)</f>
        <v>1034084</v>
      </c>
    </row>
    <row r="34" spans="1:7" ht="13.5" thickTop="1">
      <c r="A34" s="12"/>
      <c r="E34" s="37"/>
      <c r="F34" s="34"/>
      <c r="G34" s="37"/>
    </row>
    <row r="35" spans="1:7" ht="12.75">
      <c r="A35" s="12" t="s">
        <v>121</v>
      </c>
      <c r="B35" t="s">
        <v>122</v>
      </c>
      <c r="E35" s="34"/>
      <c r="F35" s="34"/>
      <c r="G35" s="34"/>
    </row>
    <row r="36" spans="2:7" ht="12.75">
      <c r="B36" t="s">
        <v>123</v>
      </c>
      <c r="E36" s="34">
        <v>750000</v>
      </c>
      <c r="F36" s="34"/>
      <c r="G36" s="34">
        <v>750000</v>
      </c>
    </row>
    <row r="37" spans="2:7" ht="12.75">
      <c r="B37" t="s">
        <v>124</v>
      </c>
      <c r="E37" s="34"/>
      <c r="F37" s="34"/>
      <c r="G37" s="34"/>
    </row>
    <row r="38" spans="3:7" ht="12.75">
      <c r="C38" s="16" t="s">
        <v>125</v>
      </c>
      <c r="E38" s="34">
        <v>352651</v>
      </c>
      <c r="F38" s="34"/>
      <c r="G38" s="34">
        <v>352651</v>
      </c>
    </row>
    <row r="39" spans="3:7" ht="12.75">
      <c r="C39" s="16" t="s">
        <v>126</v>
      </c>
      <c r="E39" s="31">
        <v>0</v>
      </c>
      <c r="F39" s="34"/>
      <c r="G39" s="31">
        <v>0</v>
      </c>
    </row>
    <row r="40" spans="3:7" ht="12.75">
      <c r="C40" s="16" t="s">
        <v>127</v>
      </c>
      <c r="E40" s="31">
        <v>0</v>
      </c>
      <c r="F40" s="34"/>
      <c r="G40" s="31">
        <v>0</v>
      </c>
    </row>
    <row r="41" spans="3:7" ht="12.75">
      <c r="C41" s="16" t="s">
        <v>128</v>
      </c>
      <c r="E41" s="31">
        <v>0</v>
      </c>
      <c r="F41" s="34"/>
      <c r="G41" s="31">
        <v>0</v>
      </c>
    </row>
    <row r="42" spans="3:7" ht="12.75">
      <c r="C42" s="16" t="s">
        <v>129</v>
      </c>
      <c r="E42" s="38">
        <v>-63945</v>
      </c>
      <c r="F42" s="34"/>
      <c r="G42" s="38">
        <f>-144894+15</f>
        <v>-144879</v>
      </c>
    </row>
    <row r="43" spans="3:7" ht="12.75">
      <c r="C43" s="16"/>
      <c r="E43" s="37">
        <f>SUM(E36:E42)</f>
        <v>1038706</v>
      </c>
      <c r="F43" s="34"/>
      <c r="G43" s="37">
        <f>SUM(G36:G42)</f>
        <v>957772</v>
      </c>
    </row>
    <row r="44" spans="5:7" ht="12.75">
      <c r="E44" s="34"/>
      <c r="F44" s="34"/>
      <c r="G44" s="34"/>
    </row>
    <row r="45" spans="1:7" ht="12.75">
      <c r="A45" s="12" t="s">
        <v>130</v>
      </c>
      <c r="B45" t="s">
        <v>131</v>
      </c>
      <c r="E45" s="31">
        <v>0</v>
      </c>
      <c r="F45" s="34"/>
      <c r="G45" s="31">
        <v>0</v>
      </c>
    </row>
    <row r="46" spans="1:7" ht="12.75">
      <c r="A46" s="12" t="s">
        <v>132</v>
      </c>
      <c r="B46" t="s">
        <v>133</v>
      </c>
      <c r="E46" s="34">
        <v>60605</v>
      </c>
      <c r="F46" s="34"/>
      <c r="G46" s="34">
        <v>75756</v>
      </c>
    </row>
    <row r="47" spans="1:7" ht="12.75">
      <c r="A47" s="12" t="s">
        <v>134</v>
      </c>
      <c r="B47" t="s">
        <v>135</v>
      </c>
      <c r="E47" s="34">
        <v>556</v>
      </c>
      <c r="F47" s="34"/>
      <c r="G47" s="34">
        <v>556</v>
      </c>
    </row>
    <row r="48" spans="1:7" ht="13.5" thickBot="1">
      <c r="A48" s="12"/>
      <c r="E48" s="36">
        <f>SUM(E43:E47)</f>
        <v>1099867</v>
      </c>
      <c r="F48" s="34"/>
      <c r="G48" s="36">
        <f>SUM(G43:G47)</f>
        <v>1034084</v>
      </c>
    </row>
    <row r="49" spans="1:7" ht="13.5" thickTop="1">
      <c r="A49" s="12"/>
      <c r="E49" s="37"/>
      <c r="F49" s="34"/>
      <c r="G49" s="37"/>
    </row>
    <row r="50" spans="1:8" ht="13.5" thickBot="1">
      <c r="A50" s="12" t="s">
        <v>136</v>
      </c>
      <c r="B50" t="s">
        <v>137</v>
      </c>
      <c r="E50" s="55">
        <f>+(E33-E16-E46-E47)/750000*100</f>
        <v>133.42906666666667</v>
      </c>
      <c r="F50" s="56"/>
      <c r="G50" s="55">
        <f>+(G33-G16-G46-G47)/750000*100</f>
        <v>122.46853333333334</v>
      </c>
      <c r="H50" s="54"/>
    </row>
    <row r="51" ht="13.5" thickTop="1"/>
  </sheetData>
  <printOptions horizontalCentered="1"/>
  <pageMargins left="0.75" right="0.75" top="1" bottom="1" header="1.25" footer="1.25"/>
  <pageSetup horizontalDpi="300" verticalDpi="300" orientation="portrait" paperSize="9" r:id="rId1"/>
  <headerFooter alignWithMargins="0">
    <oddHeader>&amp;L&amp;9DiGi.Com Berhad
(Formerly known as DiGi Swisscom Berhad)
Unaudited Consolidated Results For The Second Quarter  And The Half Year Ended 31 October 2000</oddHeader>
    <oddFooter>&amp;CPage 3 of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144"/>
  <sheetViews>
    <sheetView tabSelected="1" workbookViewId="0" topLeftCell="A54">
      <selection activeCell="B67" sqref="B67"/>
    </sheetView>
  </sheetViews>
  <sheetFormatPr defaultColWidth="9.140625" defaultRowHeight="12.75"/>
  <cols>
    <col min="1" max="1" width="3.421875" style="48" customWidth="1"/>
    <col min="2" max="8" width="9.140625" style="1" customWidth="1"/>
    <col min="9" max="9" width="13.28125" style="1" customWidth="1"/>
    <col min="10" max="10" width="12.140625" style="1" customWidth="1"/>
    <col min="11" max="16384" width="9.140625" style="1" customWidth="1"/>
  </cols>
  <sheetData>
    <row r="4" ht="12.75">
      <c r="A4" s="2" t="s">
        <v>138</v>
      </c>
    </row>
    <row r="6" spans="1:4" ht="12.75">
      <c r="A6" s="49" t="s">
        <v>20</v>
      </c>
      <c r="B6" s="48" t="s">
        <v>139</v>
      </c>
      <c r="C6" s="48"/>
      <c r="D6" s="48"/>
    </row>
    <row r="7" spans="1:2" ht="12.75">
      <c r="A7" s="14"/>
      <c r="B7" s="1" t="s">
        <v>140</v>
      </c>
    </row>
    <row r="8" spans="1:2" ht="12.75">
      <c r="A8" s="14"/>
      <c r="B8" s="1" t="s">
        <v>141</v>
      </c>
    </row>
    <row r="9" ht="12.75">
      <c r="A9" s="14"/>
    </row>
    <row r="10" spans="1:3" ht="12.75">
      <c r="A10" s="49" t="s">
        <v>28</v>
      </c>
      <c r="B10" s="48" t="s">
        <v>142</v>
      </c>
      <c r="C10" s="48"/>
    </row>
    <row r="11" spans="1:8" ht="12.75">
      <c r="A11" s="14"/>
      <c r="B11" s="54" t="s">
        <v>237</v>
      </c>
      <c r="C11" s="54"/>
      <c r="D11" s="54"/>
      <c r="E11" s="54"/>
      <c r="F11" s="54"/>
      <c r="G11" s="54"/>
      <c r="H11" s="54"/>
    </row>
    <row r="12" spans="1:2" ht="12.75">
      <c r="A12" s="14"/>
      <c r="B12" s="1" t="s">
        <v>143</v>
      </c>
    </row>
    <row r="13" spans="1:4" ht="12.75">
      <c r="A13" s="49" t="s">
        <v>70</v>
      </c>
      <c r="B13" s="48" t="s">
        <v>144</v>
      </c>
      <c r="C13" s="48"/>
      <c r="D13" s="48"/>
    </row>
    <row r="14" ht="12.75">
      <c r="B14" s="1" t="s">
        <v>145</v>
      </c>
    </row>
    <row r="15" spans="1:2" ht="12.75">
      <c r="A15" s="14"/>
      <c r="B15" s="1" t="s">
        <v>143</v>
      </c>
    </row>
    <row r="16" spans="1:2" ht="12.75">
      <c r="A16" s="49" t="s">
        <v>103</v>
      </c>
      <c r="B16" s="48" t="s">
        <v>52</v>
      </c>
    </row>
    <row r="17" spans="1:2" ht="12.75">
      <c r="A17" s="14"/>
      <c r="B17" s="1" t="s">
        <v>146</v>
      </c>
    </row>
    <row r="18" spans="1:2" ht="12.75">
      <c r="A18" s="14"/>
      <c r="B18" s="1" t="s">
        <v>147</v>
      </c>
    </row>
    <row r="19" spans="1:2" ht="12.75">
      <c r="A19" s="14"/>
      <c r="B19" s="1" t="s">
        <v>143</v>
      </c>
    </row>
    <row r="20" spans="1:2" ht="12.75">
      <c r="A20" s="49" t="s">
        <v>105</v>
      </c>
      <c r="B20" s="48" t="s">
        <v>148</v>
      </c>
    </row>
    <row r="21" spans="1:2" ht="12.75">
      <c r="A21" s="14"/>
      <c r="B21" s="1" t="s">
        <v>149</v>
      </c>
    </row>
    <row r="22" spans="1:2" ht="12.75">
      <c r="A22" s="14"/>
      <c r="B22" s="1" t="s">
        <v>143</v>
      </c>
    </row>
    <row r="23" spans="1:2" ht="12.75">
      <c r="A23" s="49" t="s">
        <v>112</v>
      </c>
      <c r="B23" s="48" t="s">
        <v>150</v>
      </c>
    </row>
    <row r="24" spans="1:2" ht="12.75">
      <c r="A24" s="14"/>
      <c r="B24" s="1" t="s">
        <v>151</v>
      </c>
    </row>
    <row r="25" spans="1:2" ht="12.75">
      <c r="A25" s="14"/>
      <c r="B25" s="1" t="s">
        <v>152</v>
      </c>
    </row>
    <row r="26" spans="1:2" ht="12.75">
      <c r="A26" s="14"/>
      <c r="B26" s="1" t="s">
        <v>143</v>
      </c>
    </row>
    <row r="27" spans="1:2" ht="12.75">
      <c r="A27" s="49" t="s">
        <v>119</v>
      </c>
      <c r="B27" s="48" t="s">
        <v>153</v>
      </c>
    </row>
    <row r="28" spans="1:2" ht="12.75">
      <c r="A28" s="14"/>
      <c r="B28" s="1" t="s">
        <v>154</v>
      </c>
    </row>
    <row r="29" spans="1:2" ht="12.75">
      <c r="A29" s="14"/>
      <c r="B29" s="1" t="s">
        <v>155</v>
      </c>
    </row>
    <row r="30" ht="12.75">
      <c r="A30" s="14"/>
    </row>
    <row r="31" spans="1:2" ht="12.75">
      <c r="A31" s="49" t="s">
        <v>121</v>
      </c>
      <c r="B31" s="48" t="s">
        <v>156</v>
      </c>
    </row>
    <row r="32" spans="1:2" ht="12.75">
      <c r="A32" s="14"/>
      <c r="B32" s="1" t="s">
        <v>216</v>
      </c>
    </row>
    <row r="33" spans="1:2" ht="12.75">
      <c r="A33" s="14"/>
      <c r="B33" s="1" t="s">
        <v>217</v>
      </c>
    </row>
    <row r="34" spans="1:2" ht="12.75">
      <c r="A34" s="14"/>
      <c r="B34" s="1" t="s">
        <v>218</v>
      </c>
    </row>
    <row r="35" ht="12.75">
      <c r="A35" s="14"/>
    </row>
    <row r="36" spans="1:2" ht="12.75">
      <c r="A36" s="49" t="s">
        <v>130</v>
      </c>
      <c r="B36" s="48" t="s">
        <v>157</v>
      </c>
    </row>
    <row r="37" spans="1:2" ht="12.75">
      <c r="A37" s="49"/>
      <c r="B37" s="1" t="s">
        <v>158</v>
      </c>
    </row>
    <row r="38" ht="12.75">
      <c r="A38" s="49"/>
    </row>
    <row r="39" spans="1:2" ht="12.75">
      <c r="A39" s="49" t="s">
        <v>132</v>
      </c>
      <c r="B39" s="48" t="s">
        <v>159</v>
      </c>
    </row>
    <row r="40" spans="1:2" ht="12.75">
      <c r="A40" s="14"/>
      <c r="B40" s="1" t="s">
        <v>160</v>
      </c>
    </row>
    <row r="41" ht="12.75">
      <c r="A41" s="14"/>
    </row>
    <row r="42" spans="1:2" ht="12.75">
      <c r="A42" s="49" t="s">
        <v>134</v>
      </c>
      <c r="B42" s="48" t="s">
        <v>161</v>
      </c>
    </row>
    <row r="43" spans="1:2" ht="12.75">
      <c r="A43" s="14"/>
      <c r="B43" s="1" t="s">
        <v>162</v>
      </c>
    </row>
    <row r="44" spans="1:2" ht="12.75">
      <c r="A44" s="14"/>
      <c r="B44" s="1" t="s">
        <v>163</v>
      </c>
    </row>
    <row r="45" spans="1:2" ht="12.75">
      <c r="A45" s="14"/>
      <c r="B45" s="1" t="s">
        <v>143</v>
      </c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spans="1:2" ht="14.25" customHeight="1">
      <c r="A51" s="49"/>
      <c r="B51" s="2" t="s">
        <v>164</v>
      </c>
    </row>
    <row r="52" spans="1:2" ht="14.25" customHeight="1">
      <c r="A52" s="49"/>
      <c r="B52" s="2"/>
    </row>
    <row r="53" spans="1:2" ht="12.75">
      <c r="A53" s="50" t="s">
        <v>136</v>
      </c>
      <c r="B53" s="48" t="s">
        <v>165</v>
      </c>
    </row>
    <row r="54" ht="12.75">
      <c r="B54" s="1" t="s">
        <v>166</v>
      </c>
    </row>
    <row r="55" spans="2:9" ht="12.75">
      <c r="B55" s="17" t="s">
        <v>167</v>
      </c>
      <c r="C55" s="21"/>
      <c r="D55" s="21"/>
      <c r="E55" s="21"/>
      <c r="F55" s="21"/>
      <c r="G55" s="21"/>
      <c r="H55" s="22"/>
      <c r="I55" s="18">
        <v>36830</v>
      </c>
    </row>
    <row r="56" spans="2:9" ht="12.75">
      <c r="B56" s="23"/>
      <c r="C56" s="24"/>
      <c r="D56" s="24"/>
      <c r="E56" s="24"/>
      <c r="F56" s="24"/>
      <c r="G56" s="24"/>
      <c r="H56" s="25"/>
      <c r="I56" s="19" t="s">
        <v>18</v>
      </c>
    </row>
    <row r="57" spans="2:9" ht="12.75">
      <c r="B57" s="20" t="s">
        <v>168</v>
      </c>
      <c r="C57" s="26"/>
      <c r="D57" s="26"/>
      <c r="E57" s="26"/>
      <c r="F57" s="26"/>
      <c r="G57" s="26"/>
      <c r="H57" s="27"/>
      <c r="I57" s="27"/>
    </row>
    <row r="58" spans="2:9" ht="12.75">
      <c r="B58" s="28" t="s">
        <v>169</v>
      </c>
      <c r="C58" s="26"/>
      <c r="D58" s="26"/>
      <c r="E58" s="26"/>
      <c r="F58" s="26"/>
      <c r="G58" s="26"/>
      <c r="H58" s="27"/>
      <c r="I58" s="29">
        <v>110302</v>
      </c>
    </row>
    <row r="59" spans="2:9" ht="12.75">
      <c r="B59" s="28" t="s">
        <v>170</v>
      </c>
      <c r="C59" s="26"/>
      <c r="D59" s="26"/>
      <c r="E59" s="26"/>
      <c r="F59" s="26"/>
      <c r="G59" s="26"/>
      <c r="H59" s="27"/>
      <c r="I59" s="29">
        <v>60605</v>
      </c>
    </row>
    <row r="60" spans="2:9" ht="6" customHeight="1">
      <c r="B60" s="23"/>
      <c r="C60" s="24"/>
      <c r="D60" s="24"/>
      <c r="E60" s="24"/>
      <c r="F60" s="24"/>
      <c r="G60" s="24"/>
      <c r="H60" s="25"/>
      <c r="I60" s="25"/>
    </row>
    <row r="61" spans="2:9" ht="12.75">
      <c r="B61" s="20" t="s">
        <v>171</v>
      </c>
      <c r="C61" s="26"/>
      <c r="D61" s="26"/>
      <c r="E61" s="26"/>
      <c r="F61" s="26"/>
      <c r="G61" s="26"/>
      <c r="H61" s="27"/>
      <c r="I61" s="27"/>
    </row>
    <row r="62" spans="2:9" ht="14.25" customHeight="1">
      <c r="B62" s="28" t="s">
        <v>169</v>
      </c>
      <c r="C62" s="26"/>
      <c r="D62" s="26"/>
      <c r="E62" s="26"/>
      <c r="F62" s="26"/>
      <c r="G62" s="26"/>
      <c r="H62" s="27"/>
      <c r="I62" s="29">
        <v>100000</v>
      </c>
    </row>
    <row r="63" spans="2:9" ht="13.5" customHeight="1">
      <c r="B63" s="23" t="s">
        <v>172</v>
      </c>
      <c r="C63" s="24"/>
      <c r="D63" s="24"/>
      <c r="E63" s="24"/>
      <c r="F63" s="24"/>
      <c r="G63" s="24"/>
      <c r="H63" s="25"/>
      <c r="I63" s="30">
        <f>SUM(I58:I62)</f>
        <v>270907</v>
      </c>
    </row>
    <row r="65" spans="1:2" ht="12.75">
      <c r="A65" s="50" t="s">
        <v>173</v>
      </c>
      <c r="B65" s="48" t="s">
        <v>174</v>
      </c>
    </row>
    <row r="66" ht="12.75">
      <c r="B66" s="1" t="s">
        <v>245</v>
      </c>
    </row>
    <row r="67" ht="12.75">
      <c r="B67" s="1" t="s">
        <v>175</v>
      </c>
    </row>
    <row r="69" spans="1:2" ht="12.75">
      <c r="A69" s="50" t="s">
        <v>176</v>
      </c>
      <c r="B69" s="48" t="s">
        <v>177</v>
      </c>
    </row>
    <row r="70" ht="12.75">
      <c r="B70" s="1" t="s">
        <v>178</v>
      </c>
    </row>
    <row r="71" ht="12.75">
      <c r="B71" s="1" t="s">
        <v>179</v>
      </c>
    </row>
    <row r="73" spans="1:2" ht="12.75">
      <c r="A73" s="50" t="s">
        <v>180</v>
      </c>
      <c r="B73" s="48" t="s">
        <v>181</v>
      </c>
    </row>
    <row r="74" ht="12.75">
      <c r="B74" s="1" t="s">
        <v>182</v>
      </c>
    </row>
    <row r="75" ht="12.75">
      <c r="B75" s="1" t="s">
        <v>143</v>
      </c>
    </row>
    <row r="76" spans="1:2" ht="12.75">
      <c r="A76" s="50" t="s">
        <v>183</v>
      </c>
      <c r="B76" s="48" t="s">
        <v>184</v>
      </c>
    </row>
    <row r="77" ht="12.75">
      <c r="B77" s="1" t="s">
        <v>185</v>
      </c>
    </row>
    <row r="78" ht="12.75">
      <c r="B78" s="1" t="s">
        <v>186</v>
      </c>
    </row>
    <row r="80" spans="1:2" ht="12.75">
      <c r="A80" s="50" t="s">
        <v>187</v>
      </c>
      <c r="B80" s="48" t="s">
        <v>188</v>
      </c>
    </row>
    <row r="81" spans="1:2" ht="12.75">
      <c r="A81" s="50"/>
      <c r="B81" s="48" t="s">
        <v>189</v>
      </c>
    </row>
    <row r="82" spans="1:2" ht="12.75">
      <c r="A82" s="50"/>
      <c r="B82" s="1" t="s">
        <v>219</v>
      </c>
    </row>
    <row r="83" spans="1:2" ht="12.75">
      <c r="A83" s="50"/>
      <c r="B83" s="1" t="s">
        <v>225</v>
      </c>
    </row>
    <row r="84" spans="1:2" ht="12.75">
      <c r="A84" s="50"/>
      <c r="B84" s="1" t="s">
        <v>233</v>
      </c>
    </row>
    <row r="85" spans="1:2" ht="12.75">
      <c r="A85" s="50"/>
      <c r="B85" s="1" t="s">
        <v>234</v>
      </c>
    </row>
    <row r="86" spans="1:2" ht="12.75">
      <c r="A86" s="50"/>
      <c r="B86" s="1" t="s">
        <v>235</v>
      </c>
    </row>
    <row r="87" spans="1:2" ht="12.75">
      <c r="A87" s="50"/>
      <c r="B87" s="48"/>
    </row>
    <row r="88" ht="12.75">
      <c r="A88" s="50"/>
    </row>
    <row r="89" spans="1:2" ht="12.75">
      <c r="A89" s="50" t="s">
        <v>190</v>
      </c>
      <c r="B89" s="48" t="s">
        <v>191</v>
      </c>
    </row>
    <row r="90" spans="1:2" ht="12.75">
      <c r="A90" s="50"/>
      <c r="B90" s="1" t="s">
        <v>226</v>
      </c>
    </row>
    <row r="91" spans="1:2" ht="12.75">
      <c r="A91" s="50"/>
      <c r="B91" s="1" t="s">
        <v>227</v>
      </c>
    </row>
    <row r="92" spans="1:2" ht="12.75">
      <c r="A92" s="50"/>
      <c r="B92" s="1" t="s">
        <v>228</v>
      </c>
    </row>
    <row r="93" spans="1:2" ht="12.75">
      <c r="A93" s="50"/>
      <c r="B93" s="1" t="s">
        <v>238</v>
      </c>
    </row>
    <row r="94" spans="1:2" ht="12.75">
      <c r="A94" s="50"/>
      <c r="B94" s="1" t="s">
        <v>239</v>
      </c>
    </row>
    <row r="95" spans="1:2" ht="12.75">
      <c r="A95" s="50"/>
      <c r="B95" s="1" t="s">
        <v>240</v>
      </c>
    </row>
    <row r="96" spans="1:2" ht="12.75">
      <c r="A96" s="50"/>
      <c r="B96" s="1" t="s">
        <v>241</v>
      </c>
    </row>
    <row r="97" spans="1:2" ht="12.75">
      <c r="A97" s="50"/>
      <c r="B97" s="1" t="s">
        <v>242</v>
      </c>
    </row>
    <row r="98" spans="1:2" ht="12.75">
      <c r="A98" s="50"/>
      <c r="B98" s="1" t="s">
        <v>243</v>
      </c>
    </row>
    <row r="99" spans="1:2" ht="12.75">
      <c r="A99" s="50"/>
      <c r="B99" s="1" t="s">
        <v>244</v>
      </c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spans="1:2" ht="12.75">
      <c r="A110" s="50"/>
      <c r="B110" s="2" t="s">
        <v>164</v>
      </c>
    </row>
    <row r="111" ht="12.75">
      <c r="A111" s="50"/>
    </row>
    <row r="112" spans="1:2" ht="12.75">
      <c r="A112" s="50" t="s">
        <v>192</v>
      </c>
      <c r="B112" s="48" t="s">
        <v>193</v>
      </c>
    </row>
    <row r="113" spans="1:2" ht="12.75">
      <c r="A113" s="50"/>
      <c r="B113" s="1" t="s">
        <v>229</v>
      </c>
    </row>
    <row r="114" spans="1:2" ht="12.75">
      <c r="A114" s="50"/>
      <c r="B114" s="1" t="s">
        <v>230</v>
      </c>
    </row>
    <row r="115" spans="1:2" ht="12.75">
      <c r="A115" s="50"/>
      <c r="B115" s="1" t="s">
        <v>231</v>
      </c>
    </row>
    <row r="116" ht="12.75">
      <c r="A116" s="50"/>
    </row>
    <row r="117" spans="1:2" ht="12.75">
      <c r="A117" s="50"/>
      <c r="B117" s="1" t="s">
        <v>220</v>
      </c>
    </row>
    <row r="118" spans="1:2" ht="12.75">
      <c r="A118" s="50"/>
      <c r="B118" s="1" t="s">
        <v>232</v>
      </c>
    </row>
    <row r="120" spans="1:2" ht="12.75">
      <c r="A120" s="50" t="s">
        <v>194</v>
      </c>
      <c r="B120" s="48" t="s">
        <v>195</v>
      </c>
    </row>
    <row r="121" ht="12.75">
      <c r="B121" s="1" t="s">
        <v>158</v>
      </c>
    </row>
    <row r="123" spans="1:2" ht="12.75">
      <c r="A123" s="50" t="s">
        <v>196</v>
      </c>
      <c r="B123" s="48" t="s">
        <v>197</v>
      </c>
    </row>
    <row r="124" ht="12.75">
      <c r="B124" s="1" t="s">
        <v>198</v>
      </c>
    </row>
    <row r="125" ht="12.75">
      <c r="B125" s="2"/>
    </row>
    <row r="126" spans="1:2" ht="12.75">
      <c r="A126" s="50"/>
      <c r="B126" s="48"/>
    </row>
    <row r="133" ht="12.75">
      <c r="B133" s="1" t="s">
        <v>199</v>
      </c>
    </row>
    <row r="134" ht="12.75">
      <c r="B134" s="48" t="s">
        <v>200</v>
      </c>
    </row>
    <row r="140" ht="12.75">
      <c r="B140" s="48" t="s">
        <v>201</v>
      </c>
    </row>
    <row r="141" ht="12.75">
      <c r="B141" s="1" t="s">
        <v>202</v>
      </c>
    </row>
    <row r="144" ht="12.75">
      <c r="B144" s="1" t="s">
        <v>203</v>
      </c>
    </row>
  </sheetData>
  <printOptions horizontalCentered="1"/>
  <pageMargins left="0.75" right="0.5" top="1.32" bottom="1" header="0.75" footer="0.75"/>
  <pageSetup firstPageNumber="4" useFirstPageNumber="1" horizontalDpi="300" verticalDpi="300" orientation="portrait" paperSize="9" scale="95" r:id="rId1"/>
  <headerFooter alignWithMargins="0">
    <oddHeader>&amp;L&amp;9DiGi.Com Berhad
(Formerly known as DiGi Swisscom Berhad)
Unaudited Consolidated Results For The Second Quarter  And The Half Year Ended 31 October 2000</oddHeader>
    <oddFooter>&amp;CPage &amp;P of 6</oddFooter>
  </headerFooter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 Telecom</dc:creator>
  <cp:keywords/>
  <dc:description/>
  <cp:lastModifiedBy>berjaya</cp:lastModifiedBy>
  <cp:lastPrinted>2000-12-04T21:53:18Z</cp:lastPrinted>
  <dcterms:created xsi:type="dcterms:W3CDTF">1999-09-29T11:44:54Z</dcterms:created>
  <dcterms:modified xsi:type="dcterms:W3CDTF">2000-12-04T21:54:49Z</dcterms:modified>
  <cp:category/>
  <cp:version/>
  <cp:contentType/>
  <cp:contentStatus/>
</cp:coreProperties>
</file>